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"/>
    </mc:Choice>
  </mc:AlternateContent>
  <bookViews>
    <workbookView xWindow="0" yWindow="0" windowWidth="24000" windowHeight="9645"/>
  </bookViews>
  <sheets>
    <sheet name="Planilha1" sheetId="1" r:id="rId1"/>
  </sheets>
  <externalReferences>
    <externalReference r:id="rId2"/>
    <externalReference r:id="rId3"/>
  </externalReferences>
  <definedNames>
    <definedName name="_xlnm.Print_Area" localSheetId="0">Planilha1!$A$1:$J$51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" i="1" l="1"/>
  <c r="A49" i="1"/>
  <c r="B49" i="1"/>
  <c r="A50" i="1"/>
  <c r="B50" i="1"/>
  <c r="G27" i="1"/>
  <c r="F27" i="1"/>
  <c r="E1" i="1"/>
  <c r="F25" i="1"/>
  <c r="G42" i="1"/>
  <c r="A42" i="1"/>
  <c r="A35" i="1"/>
  <c r="A29" i="1"/>
  <c r="I11" i="1"/>
  <c r="A37" i="1" s="1"/>
  <c r="A8" i="1"/>
  <c r="C5" i="1"/>
  <c r="A5" i="1"/>
  <c r="E18" i="1" l="1"/>
  <c r="A19" i="1"/>
  <c r="E20" i="1"/>
  <c r="A21" i="1"/>
  <c r="E22" i="1"/>
  <c r="F24" i="1"/>
  <c r="F26" i="1" s="1"/>
  <c r="E32" i="1"/>
  <c r="A18" i="1"/>
  <c r="E19" i="1"/>
  <c r="A20" i="1"/>
  <c r="E21" i="1"/>
  <c r="A22" i="1"/>
  <c r="D32" i="1"/>
  <c r="E33" i="1"/>
</calcChain>
</file>

<file path=xl/sharedStrings.xml><?xml version="1.0" encoding="utf-8"?>
<sst xmlns="http://schemas.openxmlformats.org/spreadsheetml/2006/main" count="46" uniqueCount="37">
  <si>
    <t>Nº TC/CR</t>
  </si>
  <si>
    <t>PROPONENTE / TOMADOR</t>
  </si>
  <si>
    <t>OBJETO</t>
  </si>
  <si>
    <t>TIPO DE OBRA DO EMPREENDIMENTO</t>
  </si>
  <si>
    <t>DESONERAÇÃO</t>
  </si>
  <si>
    <t>Fornecimento de Materiais e Equipamentos (aquisição indireta - em conjunto com licitação de obras)</t>
  </si>
  <si>
    <t>Conforme legislação tributária municipal, definir estimativa de percentual da base de cálculo para o ISS:</t>
  </si>
  <si>
    <t>Sobre a base de cálculo, definir a respectiva alíquota do ISS (entre 2% e 5%):</t>
  </si>
  <si>
    <t>Itens</t>
  </si>
  <si>
    <t>Siglas</t>
  </si>
  <si>
    <t>% Adotado</t>
  </si>
  <si>
    <t>Situação</t>
  </si>
  <si>
    <t>1º Quartil</t>
  </si>
  <si>
    <t>Médio</t>
  </si>
  <si>
    <t>3º Quartil</t>
  </si>
  <si>
    <t>-</t>
  </si>
  <si>
    <t>Tributos (impostos COFINS 3%, e  PIS 0,65%)</t>
  </si>
  <si>
    <t>CP</t>
  </si>
  <si>
    <t>Tributos (ISS, variável de acordo com o município)</t>
  </si>
  <si>
    <t>ISS</t>
  </si>
  <si>
    <t>Tributos (Contribuição Previdenciária sobre a Receita Bruta - 0% ou 4,5% - Desoneração)</t>
  </si>
  <si>
    <t>CPRB</t>
  </si>
  <si>
    <t>BDI SEM desoneração
(Fórmula Acórdão TCU)</t>
  </si>
  <si>
    <t>BDI PAD</t>
  </si>
  <si>
    <t>BDI COM desoneração</t>
  </si>
  <si>
    <t>BDI DES</t>
  </si>
  <si>
    <t>Anexo: Relatório Técnico Circunstanciado justificando a adoção do percentual de cada parcela do BDI.</t>
  </si>
  <si>
    <t>Os valores de BDI foram calculados com o emprego da fórmula:</t>
  </si>
  <si>
    <t xml:space="preserve"> - 1</t>
  </si>
  <si>
    <t>Observações:</t>
  </si>
  <si>
    <t>Local</t>
  </si>
  <si>
    <t>Data</t>
  </si>
  <si>
    <t>Responsável Técnico</t>
  </si>
  <si>
    <t>Responsável Tomador</t>
  </si>
  <si>
    <t>Nome:</t>
  </si>
  <si>
    <t>Título:</t>
  </si>
  <si>
    <t>Cargo: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</si>
</sst>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&quot;R$ &quot;* #,##0.00_);_(&quot;R$ &quot;* \(#,##0.00\);_(&quot;R$ &quot;* \-??_);_(@_)"/>
    <numFmt numFmtId="165" formatCode="General;General"/>
    <numFmt numFmtId="166" formatCode="dddd&quot;, &quot;mmmm\ dd&quot;, &quot;yyyy"/>
    <numFmt numFmtId="167" formatCode="dd&quot; de &quot;mmmm&quot; de &quot;yyyy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8"/>
      <name val="Arial"/>
      <family val="2"/>
    </font>
    <font>
      <sz val="10.5"/>
      <name val="Arial"/>
      <family val="2"/>
    </font>
    <font>
      <i/>
      <sz val="12"/>
      <name val="Calibri"/>
      <family val="2"/>
    </font>
    <font>
      <i/>
      <u/>
      <sz val="12"/>
      <name val="Calibri"/>
      <family val="2"/>
    </font>
    <font>
      <u/>
      <sz val="10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164" fontId="2" fillId="0" borderId="0" applyFill="0" applyBorder="0" applyAlignment="0" applyProtection="0"/>
  </cellStyleXfs>
  <cellXfs count="56">
    <xf numFmtId="0" fontId="0" fillId="0" borderId="0" xfId="0"/>
    <xf numFmtId="0" fontId="0" fillId="0" borderId="0" xfId="1" applyFont="1" applyProtection="1"/>
    <xf numFmtId="0" fontId="4" fillId="0" borderId="1" xfId="2" applyFont="1" applyBorder="1" applyAlignment="1" applyProtection="1">
      <alignment horizontal="left" vertical="top"/>
    </xf>
    <xf numFmtId="0" fontId="0" fillId="0" borderId="2" xfId="1" applyFont="1" applyFill="1" applyBorder="1" applyAlignment="1" applyProtection="1">
      <alignment horizontal="left" vertical="top" wrapText="1"/>
    </xf>
    <xf numFmtId="49" fontId="0" fillId="0" borderId="2" xfId="1" applyNumberFormat="1" applyFont="1" applyFill="1" applyBorder="1" applyAlignment="1" applyProtection="1">
      <alignment horizontal="left" vertical="top" wrapText="1"/>
    </xf>
    <xf numFmtId="0" fontId="4" fillId="0" borderId="0" xfId="1" applyFont="1" applyProtection="1"/>
    <xf numFmtId="0" fontId="3" fillId="0" borderId="2" xfId="3" applyNumberFormat="1" applyFont="1" applyFill="1" applyBorder="1" applyAlignment="1" applyProtection="1">
      <alignment horizontal="left" wrapText="1"/>
    </xf>
    <xf numFmtId="0" fontId="4" fillId="0" borderId="3" xfId="2" applyFont="1" applyBorder="1" applyAlignment="1" applyProtection="1">
      <alignment horizontal="left" vertical="top"/>
    </xf>
    <xf numFmtId="164" fontId="3" fillId="2" borderId="2" xfId="3" applyFont="1" applyFill="1" applyBorder="1" applyAlignment="1" applyProtection="1">
      <alignment horizontal="left"/>
      <protection locked="0"/>
    </xf>
    <xf numFmtId="0" fontId="0" fillId="0" borderId="2" xfId="1" applyFont="1" applyFill="1" applyBorder="1" applyAlignment="1" applyProtection="1">
      <alignment horizontal="center" vertical="top" wrapText="1"/>
    </xf>
    <xf numFmtId="0" fontId="3" fillId="0" borderId="4" xfId="1" applyFont="1" applyFill="1" applyBorder="1" applyAlignment="1" applyProtection="1">
      <alignment horizontal="left" wrapText="1"/>
    </xf>
    <xf numFmtId="10" fontId="3" fillId="2" borderId="4" xfId="1" applyNumberFormat="1" applyFont="1" applyFill="1" applyBorder="1" applyAlignment="1" applyProtection="1">
      <alignment horizontal="center"/>
      <protection locked="0"/>
    </xf>
    <xf numFmtId="0" fontId="3" fillId="0" borderId="4" xfId="1" applyFont="1" applyFill="1" applyBorder="1" applyAlignment="1" applyProtection="1">
      <alignment horizontal="left"/>
    </xf>
    <xf numFmtId="0" fontId="5" fillId="0" borderId="4" xfId="1" applyFont="1" applyBorder="1" applyAlignment="1" applyProtection="1">
      <alignment horizontal="center" vertical="center"/>
    </xf>
    <xf numFmtId="4" fontId="5" fillId="0" borderId="4" xfId="1" applyNumberFormat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/>
    </xf>
    <xf numFmtId="0" fontId="4" fillId="0" borderId="4" xfId="1" applyFont="1" applyFill="1" applyBorder="1" applyAlignment="1" applyProtection="1">
      <alignment horizontal="center" vertical="center"/>
    </xf>
    <xf numFmtId="0" fontId="0" fillId="0" borderId="4" xfId="1" applyFont="1" applyBorder="1" applyAlignment="1" applyProtection="1">
      <alignment horizontal="left" vertical="center" wrapText="1"/>
    </xf>
    <xf numFmtId="0" fontId="6" fillId="0" borderId="4" xfId="1" applyFont="1" applyBorder="1" applyAlignment="1" applyProtection="1">
      <alignment horizontal="center" vertical="center"/>
    </xf>
    <xf numFmtId="10" fontId="6" fillId="2" borderId="4" xfId="1" applyNumberFormat="1" applyFont="1" applyFill="1" applyBorder="1" applyAlignment="1" applyProtection="1">
      <alignment horizontal="center" vertical="center"/>
      <protection locked="0"/>
    </xf>
    <xf numFmtId="4" fontId="5" fillId="0" borderId="4" xfId="1" applyNumberFormat="1" applyFont="1" applyFill="1" applyBorder="1" applyAlignment="1" applyProtection="1">
      <alignment horizontal="center" vertical="center"/>
    </xf>
    <xf numFmtId="10" fontId="6" fillId="0" borderId="4" xfId="1" applyNumberFormat="1" applyFont="1" applyFill="1" applyBorder="1" applyAlignment="1" applyProtection="1">
      <alignment horizontal="center" vertical="center"/>
    </xf>
    <xf numFmtId="0" fontId="0" fillId="0" borderId="4" xfId="1" applyFont="1" applyBorder="1" applyAlignment="1" applyProtection="1">
      <alignment horizontal="left" vertical="center"/>
    </xf>
    <xf numFmtId="10" fontId="6" fillId="0" borderId="4" xfId="1" applyNumberFormat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center" vertical="center" wrapText="1"/>
    </xf>
    <xf numFmtId="0" fontId="7" fillId="0" borderId="4" xfId="1" applyFont="1" applyBorder="1" applyAlignment="1" applyProtection="1">
      <alignment horizontal="center" vertical="center"/>
    </xf>
    <xf numFmtId="0" fontId="8" fillId="0" borderId="0" xfId="1" applyFont="1" applyBorder="1" applyAlignment="1" applyProtection="1">
      <alignment horizontal="left" vertical="center" indent="1"/>
    </xf>
    <xf numFmtId="0" fontId="0" fillId="0" borderId="0" xfId="1" applyFont="1" applyBorder="1" applyAlignment="1" applyProtection="1">
      <alignment horizontal="center" vertical="center"/>
    </xf>
    <xf numFmtId="0" fontId="0" fillId="0" borderId="0" xfId="1" applyFont="1" applyBorder="1" applyAlignment="1" applyProtection="1">
      <alignment horizontal="center" vertical="top"/>
    </xf>
    <xf numFmtId="0" fontId="9" fillId="0" borderId="0" xfId="0" applyFont="1" applyBorder="1" applyAlignment="1" applyProtection="1">
      <alignment horizontal="right" vertical="center"/>
    </xf>
    <xf numFmtId="0" fontId="10" fillId="0" borderId="0" xfId="0" applyFont="1" applyBorder="1" applyAlignment="1" applyProtection="1">
      <alignment horizont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center" vertical="top"/>
    </xf>
    <xf numFmtId="0" fontId="11" fillId="0" borderId="0" xfId="1" applyFont="1" applyBorder="1" applyAlignment="1" applyProtection="1">
      <alignment horizontal="center" vertical="top"/>
    </xf>
    <xf numFmtId="0" fontId="12" fillId="0" borderId="4" xfId="1" applyFont="1" applyBorder="1" applyAlignment="1" applyProtection="1">
      <alignment horizontal="center" vertical="center" wrapText="1"/>
    </xf>
    <xf numFmtId="49" fontId="0" fillId="2" borderId="4" xfId="1" applyNumberFormat="1" applyFont="1" applyFill="1" applyBorder="1" applyAlignment="1" applyProtection="1">
      <alignment horizontal="left" vertical="top" wrapText="1"/>
      <protection locked="0"/>
    </xf>
    <xf numFmtId="165" fontId="0" fillId="0" borderId="6" xfId="1" applyNumberFormat="1" applyFont="1" applyFill="1" applyBorder="1" applyAlignment="1" applyProtection="1">
      <alignment horizontal="left"/>
    </xf>
    <xf numFmtId="166" fontId="0" fillId="0" borderId="6" xfId="1" applyNumberFormat="1" applyFont="1" applyBorder="1" applyAlignment="1" applyProtection="1">
      <alignment horizontal="left"/>
    </xf>
    <xf numFmtId="0" fontId="4" fillId="0" borderId="0" xfId="1" applyFont="1" applyBorder="1" applyAlignment="1" applyProtection="1">
      <alignment horizontal="left" vertical="center"/>
    </xf>
    <xf numFmtId="167" fontId="0" fillId="0" borderId="0" xfId="1" applyNumberFormat="1" applyFont="1" applyAlignment="1" applyProtection="1"/>
    <xf numFmtId="0" fontId="4" fillId="0" borderId="5" xfId="1" applyFont="1" applyBorder="1" applyAlignment="1" applyProtection="1">
      <alignment horizontal="left"/>
    </xf>
    <xf numFmtId="0" fontId="0" fillId="0" borderId="5" xfId="1" applyFont="1" applyBorder="1" applyProtection="1"/>
    <xf numFmtId="0" fontId="5" fillId="0" borderId="0" xfId="1" applyFont="1" applyBorder="1" applyAlignment="1" applyProtection="1">
      <alignment horizontal="left" vertical="center"/>
    </xf>
    <xf numFmtId="0" fontId="6" fillId="0" borderId="0" xfId="1" applyFont="1" applyBorder="1" applyProtection="1"/>
    <xf numFmtId="0" fontId="0" fillId="0" borderId="5" xfId="1" applyFont="1" applyBorder="1" applyAlignment="1" applyProtection="1">
      <alignment horizontal="center" vertical="center"/>
    </xf>
    <xf numFmtId="0" fontId="0" fillId="0" borderId="0" xfId="1" applyFont="1" applyBorder="1" applyProtection="1"/>
    <xf numFmtId="0" fontId="4" fillId="0" borderId="0" xfId="2" applyFont="1" applyBorder="1" applyAlignment="1" applyProtection="1">
      <alignment horizontal="left" vertical="top"/>
    </xf>
    <xf numFmtId="165" fontId="0" fillId="0" borderId="0" xfId="1" applyNumberFormat="1" applyFont="1" applyFill="1" applyBorder="1" applyAlignment="1" applyProtection="1">
      <alignment horizontal="left"/>
    </xf>
    <xf numFmtId="0" fontId="6" fillId="0" borderId="0" xfId="1" applyFont="1" applyProtection="1"/>
    <xf numFmtId="49" fontId="0" fillId="0" borderId="0" xfId="1" applyNumberFormat="1" applyFont="1" applyFill="1" applyBorder="1" applyAlignment="1" applyProtection="1">
      <alignment horizontal="left"/>
      <protection locked="0"/>
    </xf>
    <xf numFmtId="4" fontId="5" fillId="3" borderId="0" xfId="1" applyNumberFormat="1" applyFont="1" applyFill="1" applyBorder="1" applyAlignment="1" applyProtection="1">
      <alignment horizontal="center" vertical="center" wrapText="1"/>
    </xf>
    <xf numFmtId="2" fontId="5" fillId="3" borderId="7" xfId="1" applyNumberFormat="1" applyFont="1" applyFill="1" applyBorder="1" applyAlignment="1" applyProtection="1">
      <alignment horizontal="center" vertical="center"/>
    </xf>
    <xf numFmtId="0" fontId="5" fillId="3" borderId="0" xfId="1" applyFont="1" applyFill="1" applyBorder="1" applyAlignment="1" applyProtection="1">
      <alignment horizontal="left" vertical="center" wrapText="1"/>
    </xf>
    <xf numFmtId="0" fontId="5" fillId="3" borderId="0" xfId="1" applyFont="1" applyFill="1" applyBorder="1" applyAlignment="1" applyProtection="1">
      <alignment horizontal="center" vertical="center" wrapText="1"/>
    </xf>
    <xf numFmtId="10" fontId="5" fillId="3" borderId="0" xfId="1" applyNumberFormat="1" applyFont="1" applyFill="1" applyBorder="1" applyAlignment="1" applyProtection="1">
      <alignment horizontal="center" vertical="center"/>
    </xf>
    <xf numFmtId="0" fontId="1" fillId="0" borderId="0" xfId="1" applyFont="1" applyAlignment="1" applyProtection="1"/>
  </cellXfs>
  <cellStyles count="4">
    <cellStyle name="Moeda_Composicao BDI v2.1" xfId="3"/>
    <cellStyle name="Normal" xfId="0" builtinId="0"/>
    <cellStyle name="Normal 2" xfId="1"/>
    <cellStyle name="Normal_FICHA DE VERIFICAÇÃO PRELIMINAR - Plano R" xfId="2"/>
  </cellStyles>
  <dxfs count="13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1"/>
      </font>
      <fill>
        <patternFill>
          <bgColor theme="0" tint="-0.1499679555650502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ndense val="0"/>
        <extend val="0"/>
        <color indexed="17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ndense val="0"/>
        <extend val="0"/>
        <color indexed="1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condense val="0"/>
        <extend val="0"/>
        <color indexed="9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9"/>
      </font>
      <fill>
        <patternFill patternType="solid">
          <fgColor indexed="26"/>
          <bgColor indexed="9"/>
        </patternFill>
      </fill>
      <border>
        <left/>
        <right/>
        <top/>
        <bottom/>
      </border>
    </dxf>
    <dxf>
      <fill>
        <patternFill patternType="solid">
          <fgColor indexed="26"/>
          <bgColor indexed="43"/>
        </patternFill>
      </fill>
    </dxf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  <color indexed="8"/>
      </font>
      <fill>
        <patternFill patternType="solid">
          <fgColor indexed="42"/>
          <bgColor indexed="27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42"/>
          <bgColor indexed="27"/>
        </patternFill>
      </fill>
    </dxf>
    <dxf>
      <font>
        <b val="0"/>
        <condense val="0"/>
        <extend val="0"/>
        <color indexed="17"/>
      </font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condense val="0"/>
        <extend val="0"/>
        <color indexed="10"/>
      </font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ill>
        <patternFill patternType="solid">
          <fgColor indexed="26"/>
          <bgColor indexed="4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19050</xdr:rowOff>
    </xdr:from>
    <xdr:to>
      <xdr:col>2</xdr:col>
      <xdr:colOff>390525</xdr:colOff>
      <xdr:row>2</xdr:row>
      <xdr:rowOff>47625</xdr:rowOff>
    </xdr:to>
    <xdr:pic>
      <xdr:nvPicPr>
        <xdr:cNvPr id="2" name="Picture 47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9050"/>
          <a:ext cx="1790700" cy="381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F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8</xdr:col>
      <xdr:colOff>314325</xdr:colOff>
      <xdr:row>0</xdr:row>
      <xdr:rowOff>28575</xdr:rowOff>
    </xdr:from>
    <xdr:to>
      <xdr:col>10</xdr:col>
      <xdr:colOff>19050</xdr:colOff>
      <xdr:row>2</xdr:row>
      <xdr:rowOff>57150</xdr:rowOff>
    </xdr:to>
    <xdr:pic>
      <xdr:nvPicPr>
        <xdr:cNvPr id="3" name="SigiloPic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72200" y="28575"/>
          <a:ext cx="1133475" cy="381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F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DI%20Sinaliza&#231;&#227;ozerad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BDI%20Sinaliza&#231;&#227;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BDI (1)"/>
      <sheetName val="PO"/>
      <sheetName val="PLQ"/>
      <sheetName val="CFF"/>
    </sheetNames>
    <sheetDataSet>
      <sheetData sheetId="0">
        <row r="32">
          <cell r="C32" t="str">
            <v>Sim</v>
          </cell>
        </row>
      </sheetData>
      <sheetData sheetId="1" refreshError="1"/>
      <sheetData sheetId="2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BDI (1)"/>
      <sheetName val="PO"/>
      <sheetName val="PLQ"/>
      <sheetName val="CFF"/>
    </sheetNames>
    <sheetDataSet>
      <sheetData sheetId="0"/>
      <sheetData sheetId="1">
        <row r="1">
          <cell r="N1" t="str">
            <v>Quadro de Composição do BDI 1</v>
          </cell>
        </row>
        <row r="49">
          <cell r="I49" t="str">
            <v>CREA/CAU:</v>
          </cell>
          <cell r="J49">
            <v>0</v>
          </cell>
        </row>
        <row r="50">
          <cell r="I50" t="str">
            <v>ART/RRT:</v>
          </cell>
          <cell r="J50">
            <v>0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tabSelected="1" topLeftCell="A34" workbookViewId="0">
      <selection activeCell="O42" sqref="O42"/>
    </sheetView>
  </sheetViews>
  <sheetFormatPr defaultRowHeight="15" x14ac:dyDescent="0.25"/>
  <cols>
    <col min="1" max="1" width="15.85546875" customWidth="1"/>
    <col min="7" max="7" width="13.85546875" customWidth="1"/>
    <col min="8" max="8" width="17.7109375" customWidth="1"/>
  </cols>
  <sheetData>
    <row r="1" spans="1:10" ht="15.75" customHeight="1" x14ac:dyDescent="0.25">
      <c r="A1" s="1"/>
      <c r="B1" s="1"/>
      <c r="C1" s="1"/>
      <c r="D1" s="1"/>
      <c r="E1" s="55" t="str">
        <f ca="1">'[2]BDI (1)'!N1</f>
        <v>Quadro de Composição do BDI 1</v>
      </c>
      <c r="F1" s="55"/>
      <c r="G1" s="55"/>
      <c r="H1" s="1">
        <f>'[2]BDI (1)'!O1</f>
        <v>0</v>
      </c>
    </row>
    <row r="2" spans="1:10" x14ac:dyDescent="0.25">
      <c r="A2" s="1"/>
      <c r="B2" s="1"/>
      <c r="C2" s="1"/>
      <c r="D2" s="1"/>
      <c r="E2" s="1"/>
      <c r="F2" s="1"/>
      <c r="G2" s="1"/>
      <c r="H2" s="1"/>
    </row>
    <row r="3" spans="1:10" x14ac:dyDescent="0.2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x14ac:dyDescent="0.25">
      <c r="A4" s="2" t="s">
        <v>0</v>
      </c>
      <c r="B4" s="2"/>
      <c r="C4" s="2" t="s">
        <v>1</v>
      </c>
      <c r="D4" s="2"/>
      <c r="E4" s="2"/>
      <c r="F4" s="2"/>
      <c r="G4" s="2"/>
      <c r="H4" s="2"/>
      <c r="I4" s="2"/>
      <c r="J4" s="2"/>
    </row>
    <row r="5" spans="1:10" x14ac:dyDescent="0.25">
      <c r="A5" s="3" t="e">
        <f>[1]DADOS!#REF!</f>
        <v>#REF!</v>
      </c>
      <c r="B5" s="3"/>
      <c r="C5" s="4" t="e">
        <f>[1]DADOS!#REF!</f>
        <v>#REF!</v>
      </c>
      <c r="D5" s="4"/>
      <c r="E5" s="4"/>
      <c r="F5" s="4"/>
      <c r="G5" s="4"/>
      <c r="H5" s="4"/>
      <c r="I5" s="4"/>
      <c r="J5" s="4"/>
    </row>
    <row r="6" spans="1:10" x14ac:dyDescent="0.25">
      <c r="A6" s="5"/>
      <c r="B6" s="5"/>
      <c r="C6" s="5"/>
      <c r="D6" s="5"/>
      <c r="E6" s="5"/>
      <c r="F6" s="5"/>
      <c r="G6" s="5"/>
      <c r="H6" s="5"/>
      <c r="I6" s="5"/>
      <c r="J6" s="5"/>
    </row>
    <row r="7" spans="1:10" x14ac:dyDescent="0.25">
      <c r="A7" s="2" t="s">
        <v>2</v>
      </c>
      <c r="B7" s="2"/>
      <c r="C7" s="2"/>
      <c r="D7" s="2"/>
      <c r="E7" s="2"/>
      <c r="F7" s="2"/>
      <c r="G7" s="2"/>
      <c r="H7" s="2"/>
      <c r="I7" s="2"/>
      <c r="J7" s="2"/>
    </row>
    <row r="8" spans="1:10" x14ac:dyDescent="0.25">
      <c r="A8" s="6">
        <f>[1]DADOS!H23</f>
        <v>0</v>
      </c>
      <c r="B8" s="6"/>
      <c r="C8" s="6"/>
      <c r="D8" s="6"/>
      <c r="E8" s="6"/>
      <c r="F8" s="6"/>
      <c r="G8" s="6"/>
      <c r="H8" s="6"/>
      <c r="I8" s="6"/>
      <c r="J8" s="6"/>
    </row>
    <row r="9" spans="1:10" x14ac:dyDescent="0.25">
      <c r="A9" s="5"/>
      <c r="B9" s="5"/>
      <c r="C9" s="5"/>
      <c r="D9" s="5"/>
      <c r="E9" s="5"/>
      <c r="F9" s="5"/>
      <c r="G9" s="5"/>
      <c r="H9" s="5"/>
      <c r="I9" s="5"/>
      <c r="J9" s="5"/>
    </row>
    <row r="10" spans="1:10" x14ac:dyDescent="0.25">
      <c r="A10" s="7" t="s">
        <v>3</v>
      </c>
      <c r="B10" s="7"/>
      <c r="C10" s="7"/>
      <c r="D10" s="7"/>
      <c r="E10" s="7"/>
      <c r="F10" s="7"/>
      <c r="G10" s="7"/>
      <c r="H10" s="7"/>
      <c r="I10" s="2" t="s">
        <v>4</v>
      </c>
      <c r="J10" s="2"/>
    </row>
    <row r="11" spans="1:10" x14ac:dyDescent="0.25">
      <c r="A11" s="8" t="s">
        <v>5</v>
      </c>
      <c r="B11" s="8"/>
      <c r="C11" s="8"/>
      <c r="D11" s="8"/>
      <c r="E11" s="8"/>
      <c r="F11" s="8"/>
      <c r="G11" s="8"/>
      <c r="H11" s="8"/>
      <c r="I11" s="9" t="str">
        <f>[1]DADOS!$C$32</f>
        <v>Sim</v>
      </c>
      <c r="J11" s="9"/>
    </row>
    <row r="12" spans="1:10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0" x14ac:dyDescent="0.25">
      <c r="A13" s="10" t="s">
        <v>6</v>
      </c>
      <c r="B13" s="10"/>
      <c r="C13" s="10"/>
      <c r="D13" s="10"/>
      <c r="E13" s="10"/>
      <c r="F13" s="10"/>
      <c r="G13" s="10"/>
      <c r="H13" s="10"/>
      <c r="I13" s="11">
        <v>0</v>
      </c>
      <c r="J13" s="11"/>
    </row>
    <row r="14" spans="1:10" x14ac:dyDescent="0.25">
      <c r="A14" s="12" t="s">
        <v>7</v>
      </c>
      <c r="B14" s="12"/>
      <c r="C14" s="12"/>
      <c r="D14" s="12"/>
      <c r="E14" s="12"/>
      <c r="F14" s="12"/>
      <c r="G14" s="12"/>
      <c r="H14" s="12"/>
      <c r="I14" s="11">
        <v>0</v>
      </c>
      <c r="J14" s="11"/>
    </row>
    <row r="15" spans="1:10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x14ac:dyDescent="0.25">
      <c r="A16" s="13" t="s">
        <v>8</v>
      </c>
      <c r="B16" s="13"/>
      <c r="C16" s="13"/>
      <c r="D16" s="13"/>
      <c r="E16" s="13" t="s">
        <v>9</v>
      </c>
      <c r="F16" s="14" t="s">
        <v>10</v>
      </c>
      <c r="G16" s="14" t="s">
        <v>11</v>
      </c>
      <c r="H16" s="15" t="s">
        <v>12</v>
      </c>
      <c r="I16" s="15" t="s">
        <v>13</v>
      </c>
      <c r="J16" s="16" t="s">
        <v>14</v>
      </c>
    </row>
    <row r="17" spans="1:10" x14ac:dyDescent="0.25">
      <c r="A17" s="13"/>
      <c r="B17" s="13"/>
      <c r="C17" s="13"/>
      <c r="D17" s="13"/>
      <c r="E17" s="13"/>
      <c r="F17" s="14"/>
      <c r="G17" s="14"/>
      <c r="H17" s="15"/>
      <c r="I17" s="15"/>
      <c r="J17" s="16"/>
    </row>
    <row r="18" spans="1:10" x14ac:dyDescent="0.25">
      <c r="A18" s="17" t="str">
        <f>IF($I$11=$A$59,"Encargos Sociais incidentes sobre a mão de obra","Administração Central")</f>
        <v>Administração Central</v>
      </c>
      <c r="B18" s="17"/>
      <c r="C18" s="17"/>
      <c r="D18" s="17"/>
      <c r="E18" s="18" t="str">
        <f>IF($I$11=$A$59,"K1","AC")</f>
        <v>AC</v>
      </c>
      <c r="F18" s="19">
        <v>0</v>
      </c>
      <c r="G18" s="20" t="s">
        <v>15</v>
      </c>
      <c r="H18" s="21">
        <v>1.4999999999999999E-2</v>
      </c>
      <c r="I18" s="21">
        <v>3.4500000000000003E-2</v>
      </c>
      <c r="J18" s="21">
        <v>4.4900000000000002E-2</v>
      </c>
    </row>
    <row r="19" spans="1:10" x14ac:dyDescent="0.25">
      <c r="A19" s="17" t="str">
        <f>IF($I$11=$A$59,"Administração Central da empresa ou consultoria - overhead","Seguro e Garantia")</f>
        <v>Seguro e Garantia</v>
      </c>
      <c r="B19" s="17"/>
      <c r="C19" s="17"/>
      <c r="D19" s="17"/>
      <c r="E19" s="18" t="str">
        <f>IF($I$11=$A$59,"K2","SG")</f>
        <v>SG</v>
      </c>
      <c r="F19" s="19">
        <v>0</v>
      </c>
      <c r="G19" s="20" t="s">
        <v>15</v>
      </c>
      <c r="H19" s="21">
        <v>3.0000000000000001E-3</v>
      </c>
      <c r="I19" s="21">
        <v>4.7999999999999996E-3</v>
      </c>
      <c r="J19" s="21">
        <v>8.199999999999999E-3</v>
      </c>
    </row>
    <row r="20" spans="1:10" x14ac:dyDescent="0.25">
      <c r="A20" s="17" t="str">
        <f>IF($I$11=$A$59,"","Risco")</f>
        <v>Risco</v>
      </c>
      <c r="B20" s="17"/>
      <c r="C20" s="17"/>
      <c r="D20" s="17"/>
      <c r="E20" s="18" t="str">
        <f>IF($I$11=$A$59,"","R")</f>
        <v>R</v>
      </c>
      <c r="F20" s="19">
        <v>0</v>
      </c>
      <c r="G20" s="20" t="s">
        <v>15</v>
      </c>
      <c r="H20" s="21">
        <v>5.6000000000000008E-3</v>
      </c>
      <c r="I20" s="21">
        <v>8.5000000000000006E-3</v>
      </c>
      <c r="J20" s="21">
        <v>8.8999999999999999E-3</v>
      </c>
    </row>
    <row r="21" spans="1:10" x14ac:dyDescent="0.25">
      <c r="A21" s="17" t="str">
        <f>IF($I$11=$A$59,"","Despesas Financeiras")</f>
        <v>Despesas Financeiras</v>
      </c>
      <c r="B21" s="17"/>
      <c r="C21" s="17"/>
      <c r="D21" s="17"/>
      <c r="E21" s="18" t="str">
        <f>IF($I$11=$A$59,"","DF")</f>
        <v>DF</v>
      </c>
      <c r="F21" s="19">
        <v>0</v>
      </c>
      <c r="G21" s="20" t="s">
        <v>15</v>
      </c>
      <c r="H21" s="21">
        <v>8.5000000000000006E-3</v>
      </c>
      <c r="I21" s="21">
        <v>8.5000000000000006E-3</v>
      </c>
      <c r="J21" s="21">
        <v>1.11E-2</v>
      </c>
    </row>
    <row r="22" spans="1:10" x14ac:dyDescent="0.25">
      <c r="A22" s="17" t="str">
        <f>IF($I$11=$A$59,"Margem bruta da empresa de consultoria","Lucro")</f>
        <v>Lucro</v>
      </c>
      <c r="B22" s="17"/>
      <c r="C22" s="17"/>
      <c r="D22" s="17"/>
      <c r="E22" s="18" t="str">
        <f>IF($I$11=$A$59,"K3","L")</f>
        <v>L</v>
      </c>
      <c r="F22" s="19">
        <v>0</v>
      </c>
      <c r="G22" s="20" t="s">
        <v>15</v>
      </c>
      <c r="H22" s="21">
        <v>3.5000000000000003E-2</v>
      </c>
      <c r="I22" s="21">
        <v>5.1100000000000007E-2</v>
      </c>
      <c r="J22" s="21">
        <v>6.2199999999999998E-2</v>
      </c>
    </row>
    <row r="23" spans="1:10" x14ac:dyDescent="0.25">
      <c r="A23" s="22" t="s">
        <v>16</v>
      </c>
      <c r="B23" s="22"/>
      <c r="C23" s="22"/>
      <c r="D23" s="22"/>
      <c r="E23" s="18" t="s">
        <v>17</v>
      </c>
      <c r="F23" s="19">
        <v>0</v>
      </c>
      <c r="G23" s="20" t="s">
        <v>15</v>
      </c>
      <c r="H23" s="21">
        <v>3.6499999999999998E-2</v>
      </c>
      <c r="I23" s="21">
        <v>3.6499999999999998E-2</v>
      </c>
      <c r="J23" s="21">
        <v>3.6499999999999998E-2</v>
      </c>
    </row>
    <row r="24" spans="1:10" x14ac:dyDescent="0.25">
      <c r="A24" s="17" t="s">
        <v>18</v>
      </c>
      <c r="B24" s="17"/>
      <c r="C24" s="17"/>
      <c r="D24" s="17"/>
      <c r="E24" s="18" t="s">
        <v>19</v>
      </c>
      <c r="F24" s="21">
        <f>IF($I$11&lt;&gt;$A$58,I14*I13,0)</f>
        <v>0</v>
      </c>
      <c r="G24" s="20" t="s">
        <v>15</v>
      </c>
      <c r="H24" s="21">
        <v>0</v>
      </c>
      <c r="I24" s="21">
        <v>2.5000000000000001E-2</v>
      </c>
      <c r="J24" s="21">
        <v>0.05</v>
      </c>
    </row>
    <row r="25" spans="1:10" x14ac:dyDescent="0.25">
      <c r="A25" s="17" t="s">
        <v>20</v>
      </c>
      <c r="B25" s="17"/>
      <c r="C25" s="17"/>
      <c r="D25" s="17"/>
      <c r="E25" s="18" t="s">
        <v>21</v>
      </c>
      <c r="F25" s="21">
        <f>IF($I$11&lt;&gt;$A$58,I15*I14,0)</f>
        <v>0</v>
      </c>
      <c r="G25" s="20" t="s">
        <v>15</v>
      </c>
      <c r="H25" s="23">
        <v>0</v>
      </c>
      <c r="I25" s="23">
        <v>4.4999999999999998E-2</v>
      </c>
      <c r="J25" s="23">
        <v>4.4999999999999998E-2</v>
      </c>
    </row>
    <row r="26" spans="1:10" ht="28.5" x14ac:dyDescent="0.25">
      <c r="A26" s="17" t="s">
        <v>22</v>
      </c>
      <c r="B26" s="17"/>
      <c r="C26" s="17"/>
      <c r="D26" s="17"/>
      <c r="E26" s="24" t="s">
        <v>23</v>
      </c>
      <c r="F26" s="21">
        <f>ROUND((((1+F18+F19+F20)*(1+F21)*(1+F22)/(1-(F23+F24)))-1),4)</f>
        <v>0</v>
      </c>
      <c r="G26" s="20" t="s">
        <v>15</v>
      </c>
      <c r="H26" s="21">
        <v>0.111</v>
      </c>
      <c r="I26" s="21">
        <v>0.14019999999999999</v>
      </c>
      <c r="J26" s="21">
        <v>0.16800000000000001</v>
      </c>
    </row>
    <row r="27" spans="1:10" ht="28.5" customHeight="1" x14ac:dyDescent="0.25">
      <c r="A27" s="52" t="s">
        <v>24</v>
      </c>
      <c r="B27" s="52"/>
      <c r="C27" s="52"/>
      <c r="D27" s="52"/>
      <c r="E27" s="53" t="s">
        <v>25</v>
      </c>
      <c r="F27" s="54">
        <f>IF($I$11=$A$58,0,ROUND((((1+F18+F19+F20)*(1+F21)*(1+F22)/(1-(F23+F24+F25)))-1),4))</f>
        <v>0</v>
      </c>
      <c r="G27" s="50" t="str">
        <f>IF(I11&lt;&gt;"Sim","",G26)</f>
        <v>-</v>
      </c>
      <c r="H27" s="51"/>
      <c r="I27" s="51"/>
      <c r="J27" s="51"/>
    </row>
    <row r="28" spans="1:10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ht="23.25" x14ac:dyDescent="0.25">
      <c r="A29" s="25" t="str">
        <f>IF(N29,"X","")</f>
        <v/>
      </c>
      <c r="B29" s="26" t="s">
        <v>26</v>
      </c>
      <c r="C29" s="26"/>
      <c r="D29" s="26"/>
      <c r="E29" s="26"/>
      <c r="F29" s="26"/>
      <c r="G29" s="26"/>
      <c r="H29" s="26"/>
      <c r="I29" s="26"/>
      <c r="J29" s="26"/>
    </row>
    <row r="30" spans="1:10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x14ac:dyDescent="0.25">
      <c r="A31" s="27" t="s">
        <v>27</v>
      </c>
      <c r="B31" s="27"/>
      <c r="C31" s="27"/>
      <c r="D31" s="27"/>
      <c r="E31" s="27"/>
      <c r="F31" s="27"/>
      <c r="G31" s="27"/>
      <c r="H31" s="27"/>
      <c r="I31" s="27"/>
      <c r="J31" s="27"/>
    </row>
    <row r="32" spans="1:10" ht="15.75" x14ac:dyDescent="0.25">
      <c r="A32" s="28"/>
      <c r="B32" s="28"/>
      <c r="C32" s="28"/>
      <c r="D32" s="29" t="str">
        <f>IF(I11="Sim","BDI.DES =","BDI.PAD =")</f>
        <v>BDI.DES =</v>
      </c>
      <c r="E32" s="30" t="str">
        <f>IF($I$11=$A$59,"(1+K1+K2)*(1+K3)","(1+AC + S + R + G)*(1 + DF)*(1+L)")</f>
        <v>(1+AC + S + R + G)*(1 + DF)*(1+L)</v>
      </c>
      <c r="F32" s="30"/>
      <c r="G32" s="30"/>
      <c r="H32" s="31" t="s">
        <v>28</v>
      </c>
      <c r="I32" s="28"/>
      <c r="J32" s="28"/>
    </row>
    <row r="33" spans="1:10" ht="15.75" x14ac:dyDescent="0.25">
      <c r="A33" s="28"/>
      <c r="B33" s="28"/>
      <c r="C33" s="28"/>
      <c r="D33" s="29"/>
      <c r="E33" s="32" t="str">
        <f>IF(I11="Sim","(1-CP-ISS-CRPB)","(1-CP-ISS)")</f>
        <v>(1-CP-ISS-CRPB)</v>
      </c>
      <c r="F33" s="32"/>
      <c r="G33" s="32"/>
      <c r="H33" s="31"/>
      <c r="I33" s="28"/>
      <c r="J33" s="28"/>
    </row>
    <row r="34" spans="1:10" x14ac:dyDescent="0.25">
      <c r="A34" s="33"/>
      <c r="B34" s="33"/>
      <c r="C34" s="33"/>
      <c r="D34" s="33"/>
      <c r="E34" s="33"/>
      <c r="F34" s="33"/>
      <c r="G34" s="33"/>
      <c r="H34" s="33"/>
      <c r="I34" s="33"/>
      <c r="J34" s="33"/>
    </row>
    <row r="35" spans="1:10" x14ac:dyDescent="0.25">
      <c r="A35" s="34" t="str">
        <f>CONCATENATE("Declaro para os devidos fins que, conforme legislação tributária municipal, a base de cálculo para ",A11,", é de ",I13*100,"%, com a respectiva alíquota de ",I14*100,"%.")</f>
        <v>Declaro para os devidos fins que, conforme legislação tributária municipal, a base de cálculo para Fornecimento de Materiais e Equipamentos (aquisição indireta - em conjunto com licitação de obras), é de 0%, com a respectiva alíquota de 0%.</v>
      </c>
      <c r="B35" s="34"/>
      <c r="C35" s="34"/>
      <c r="D35" s="34"/>
      <c r="E35" s="34"/>
      <c r="F35" s="34"/>
      <c r="G35" s="34"/>
      <c r="H35" s="34"/>
      <c r="I35" s="34"/>
      <c r="J35" s="34"/>
    </row>
    <row r="36" spans="1:10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x14ac:dyDescent="0.25">
      <c r="A37" s="34" t="str">
        <f>CONCATENATE("Declaro para os devidos fins que o regime de Contribuição Previdenciária sobre a Receita Bruta adotado para elaboração do orçamento foi ",IF(I11="Sim","COM","SEM")," Desoneração, e que esta é a alternativa mais adequada para a Administração Pública.")</f>
        <v>Declaro para os devidos fins que o regime de Contribuição Previdenciária sobre a Receita Bruta adotado para elaboração do orçamento foi COM Desoneração, e que esta é a alternativa mais adequada para a Administração Pública.</v>
      </c>
      <c r="B37" s="34"/>
      <c r="C37" s="34"/>
      <c r="D37" s="34"/>
      <c r="E37" s="34"/>
      <c r="F37" s="34"/>
      <c r="G37" s="34"/>
      <c r="H37" s="34"/>
      <c r="I37" s="34"/>
      <c r="J37" s="34"/>
    </row>
    <row r="38" spans="1:10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x14ac:dyDescent="0.25">
      <c r="A39" s="1" t="s">
        <v>29</v>
      </c>
      <c r="B39" s="1"/>
      <c r="C39" s="1"/>
      <c r="D39" s="1"/>
      <c r="E39" s="1"/>
      <c r="F39" s="1"/>
      <c r="G39" s="1"/>
      <c r="H39" s="1"/>
      <c r="I39" s="1"/>
      <c r="J39" s="1"/>
    </row>
    <row r="40" spans="1:10" x14ac:dyDescent="0.25">
      <c r="A40" s="35"/>
      <c r="B40" s="35"/>
      <c r="C40" s="35"/>
      <c r="D40" s="35"/>
      <c r="E40" s="35"/>
      <c r="F40" s="35"/>
      <c r="G40" s="35"/>
      <c r="H40" s="35"/>
      <c r="I40" s="35"/>
      <c r="J40" s="35"/>
    </row>
    <row r="41" spans="1:10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x14ac:dyDescent="0.25">
      <c r="A42" s="36">
        <f>[1]PO!C46</f>
        <v>0</v>
      </c>
      <c r="B42" s="36"/>
      <c r="C42" s="36"/>
      <c r="D42" s="36"/>
      <c r="E42" s="1"/>
      <c r="F42" s="1"/>
      <c r="G42" s="37">
        <f>[1]PO!C49</f>
        <v>0</v>
      </c>
      <c r="H42" s="37"/>
      <c r="I42" s="37"/>
      <c r="J42" s="37"/>
    </row>
    <row r="43" spans="1:10" x14ac:dyDescent="0.25">
      <c r="A43" s="38" t="s">
        <v>30</v>
      </c>
      <c r="B43" s="38"/>
      <c r="C43" s="38"/>
      <c r="D43" s="38"/>
      <c r="E43" s="1"/>
      <c r="F43" s="39"/>
      <c r="G43" s="40" t="s">
        <v>31</v>
      </c>
      <c r="H43" s="41"/>
      <c r="I43" s="41"/>
      <c r="J43" s="41"/>
    </row>
    <row r="44" spans="1:10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x14ac:dyDescent="0.25">
      <c r="A45" s="42"/>
      <c r="B45" s="42"/>
      <c r="C45" s="42"/>
      <c r="D45" s="42"/>
      <c r="E45" s="43"/>
      <c r="F45" s="43"/>
      <c r="G45" s="42"/>
      <c r="H45" s="42"/>
      <c r="I45" s="42"/>
      <c r="J45" s="42"/>
    </row>
    <row r="46" spans="1:10" x14ac:dyDescent="0.25">
      <c r="A46" s="44" t="s">
        <v>32</v>
      </c>
      <c r="B46" s="44"/>
      <c r="C46" s="44"/>
      <c r="D46" s="44"/>
      <c r="E46" s="45"/>
      <c r="F46" s="45"/>
      <c r="G46" s="44" t="s">
        <v>33</v>
      </c>
      <c r="H46" s="44"/>
      <c r="I46" s="44"/>
      <c r="J46" s="44"/>
    </row>
    <row r="47" spans="1:10" x14ac:dyDescent="0.25">
      <c r="A47" s="46" t="s">
        <v>34</v>
      </c>
      <c r="B47" s="47">
        <v>0</v>
      </c>
      <c r="C47" s="47"/>
      <c r="D47" s="47"/>
      <c r="E47" s="48"/>
      <c r="F47" s="48"/>
      <c r="G47" s="46" t="s">
        <v>34</v>
      </c>
      <c r="H47" s="49"/>
      <c r="I47" s="49"/>
      <c r="J47" s="49"/>
    </row>
    <row r="48" spans="1:10" x14ac:dyDescent="0.25">
      <c r="A48" s="46" t="s">
        <v>35</v>
      </c>
      <c r="B48" s="47">
        <v>0</v>
      </c>
      <c r="C48" s="47"/>
      <c r="D48" s="47"/>
      <c r="E48" s="48"/>
      <c r="F48" s="48"/>
      <c r="G48" s="46" t="s">
        <v>36</v>
      </c>
      <c r="H48" s="49"/>
      <c r="I48" s="49"/>
      <c r="J48" s="49"/>
    </row>
    <row r="49" spans="1:10" x14ac:dyDescent="0.25">
      <c r="A49" s="46" t="str">
        <f>'[2]BDI (1)'!I49</f>
        <v>CREA/CAU:</v>
      </c>
      <c r="B49" s="47">
        <f>'[2]BDI (1)'!J49</f>
        <v>0</v>
      </c>
      <c r="C49" s="47"/>
      <c r="D49" s="47"/>
      <c r="E49" s="48"/>
      <c r="F49" s="48"/>
      <c r="G49" s="48"/>
      <c r="H49" s="48"/>
      <c r="I49" s="48"/>
      <c r="J49" s="48"/>
    </row>
    <row r="50" spans="1:10" x14ac:dyDescent="0.25">
      <c r="A50" s="46" t="str">
        <f>'[2]BDI (1)'!I50</f>
        <v>ART/RRT:</v>
      </c>
      <c r="B50" s="47">
        <f>'[2]BDI (1)'!J50</f>
        <v>0</v>
      </c>
      <c r="C50" s="47"/>
      <c r="D50" s="47"/>
      <c r="E50" s="1"/>
      <c r="F50" s="1"/>
      <c r="G50" s="1"/>
      <c r="H50" s="1"/>
      <c r="I50" s="1"/>
      <c r="J50" s="1"/>
    </row>
    <row r="51" spans="1:10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</row>
  </sheetData>
  <mergeCells count="54">
    <mergeCell ref="B49:D49"/>
    <mergeCell ref="B50:D50"/>
    <mergeCell ref="A46:D46"/>
    <mergeCell ref="G46:J46"/>
    <mergeCell ref="B47:D47"/>
    <mergeCell ref="H47:J47"/>
    <mergeCell ref="B48:D48"/>
    <mergeCell ref="H48:J48"/>
    <mergeCell ref="A37:J37"/>
    <mergeCell ref="A40:J40"/>
    <mergeCell ref="A42:D42"/>
    <mergeCell ref="G42:J42"/>
    <mergeCell ref="A43:D43"/>
    <mergeCell ref="A45:D45"/>
    <mergeCell ref="G45:J45"/>
    <mergeCell ref="A31:J31"/>
    <mergeCell ref="D32:D33"/>
    <mergeCell ref="E32:G32"/>
    <mergeCell ref="H32:H33"/>
    <mergeCell ref="E33:G33"/>
    <mergeCell ref="A35:J35"/>
    <mergeCell ref="A24:D24"/>
    <mergeCell ref="A25:D25"/>
    <mergeCell ref="A26:D26"/>
    <mergeCell ref="A27:D27"/>
    <mergeCell ref="H27:J27"/>
    <mergeCell ref="B29:J29"/>
    <mergeCell ref="A18:D18"/>
    <mergeCell ref="A19:D19"/>
    <mergeCell ref="A20:D20"/>
    <mergeCell ref="A21:D21"/>
    <mergeCell ref="A22:D22"/>
    <mergeCell ref="A23:D23"/>
    <mergeCell ref="A14:H14"/>
    <mergeCell ref="I14:J14"/>
    <mergeCell ref="A16:D17"/>
    <mergeCell ref="E16:E17"/>
    <mergeCell ref="F16:F17"/>
    <mergeCell ref="G16:G17"/>
    <mergeCell ref="H16:H17"/>
    <mergeCell ref="I16:I17"/>
    <mergeCell ref="J16:J17"/>
    <mergeCell ref="A10:H10"/>
    <mergeCell ref="I10:J10"/>
    <mergeCell ref="A11:H11"/>
    <mergeCell ref="I11:J11"/>
    <mergeCell ref="A13:H13"/>
    <mergeCell ref="I13:J13"/>
    <mergeCell ref="A4:B4"/>
    <mergeCell ref="C4:J4"/>
    <mergeCell ref="A5:B5"/>
    <mergeCell ref="C5:J5"/>
    <mergeCell ref="A7:J7"/>
    <mergeCell ref="A8:J8"/>
  </mergeCells>
  <conditionalFormatting sqref="G42">
    <cfRule type="expression" dxfId="12" priority="5" stopIfTrue="1">
      <formula>$O$42=""</formula>
    </cfRule>
  </conditionalFormatting>
  <conditionalFormatting sqref="G18:G26">
    <cfRule type="expression" dxfId="11" priority="6" stopIfTrue="1">
      <formula>AND(G18&lt;&gt;"OK",G18&lt;&gt;"-",G18&lt;&gt;"")</formula>
    </cfRule>
    <cfRule type="cellIs" dxfId="10" priority="7" stopIfTrue="1" operator="equal">
      <formula>"OK"</formula>
    </cfRule>
  </conditionalFormatting>
  <conditionalFormatting sqref="A26:F26">
    <cfRule type="expression" dxfId="9" priority="8" stopIfTrue="1">
      <formula>$Q$11="Não"</formula>
    </cfRule>
  </conditionalFormatting>
  <conditionalFormatting sqref="H47:J48">
    <cfRule type="expression" dxfId="6" priority="11" stopIfTrue="1">
      <formula>H47=""</formula>
    </cfRule>
  </conditionalFormatting>
  <conditionalFormatting sqref="A29:J29">
    <cfRule type="expression" dxfId="5" priority="12" stopIfTrue="1">
      <formula>AND(NOT($V$27),NOT($V$29))</formula>
    </cfRule>
  </conditionalFormatting>
  <conditionalFormatting sqref="H18:J26">
    <cfRule type="expression" dxfId="4" priority="13" stopIfTrue="1">
      <formula>$I$11=$A$58</formula>
    </cfRule>
  </conditionalFormatting>
  <conditionalFormatting sqref="G27">
    <cfRule type="expression" dxfId="3" priority="3" stopIfTrue="1">
      <formula>AND(G27&lt;&gt;"OK",G27&lt;&gt;"-",G27&lt;&gt;"")</formula>
    </cfRule>
    <cfRule type="cellIs" dxfId="2" priority="4" stopIfTrue="1" operator="equal">
      <formula>"OK"</formula>
    </cfRule>
  </conditionalFormatting>
  <conditionalFormatting sqref="A27:F27">
    <cfRule type="expression" dxfId="1" priority="2" stopIfTrue="1">
      <formula>$Q$11="sim"</formula>
    </cfRule>
  </conditionalFormatting>
  <conditionalFormatting sqref="H27:J27">
    <cfRule type="expression" dxfId="0" priority="1" stopIfTrue="1">
      <formula>$Q$11="sim"</formula>
    </cfRule>
  </conditionalFormatting>
  <dataValidations disablePrompts="1" count="5">
    <dataValidation type="decimal" allowBlank="1" showErrorMessage="1" errorTitle="Erro de valores" error="Digite um valor entre 0% e 100%" sqref="F18:F23">
      <formula1>0</formula1>
      <formula2>1</formula2>
    </dataValidation>
    <dataValidation type="decimal" operator="greaterThanOrEqual" allowBlank="1" showInputMessage="1" showErrorMessage="1" errorTitle="Valor não permitido" error="Digite um percentual entre 0% e 100%." promptTitle="Valores comuns:" prompt="Normalmente entre 2 e 5%." sqref="I14:J14">
      <formula1>0</formula1>
      <formula2>0</formula2>
    </dataValidation>
    <dataValidation type="decimal" allowBlank="1" showInputMessage="1" showErrorMessage="1" errorTitle="Valor não permitido" error="Digite um percentual entre 0% e 100%." promptTitle="Valores admissíveis:" prompt="Insira valores entre 0 e 100%." sqref="I13:J13">
      <formula1>0</formula1>
      <formula2>1</formula2>
    </dataValidation>
    <dataValidation type="decimal" allowBlank="1" showErrorMessage="1" errorTitle="Erro de valores" error="Digite um valor maior do que 0." sqref="F24:F25">
      <formula1>0</formula1>
      <formula2>1</formula2>
    </dataValidation>
    <dataValidation type="list" allowBlank="1" showErrorMessage="1" sqref="A11:H11">
      <formula1>$A$52:$A$59</formula1>
      <formula2>0</formula2>
    </dataValidation>
  </dataValidations>
  <pageMargins left="0.25" right="0.25" top="0.75" bottom="0.75" header="0.3" footer="0.3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Estela Azeredo Halpern</dc:creator>
  <cp:lastModifiedBy>Estela Azeredo Halpern</cp:lastModifiedBy>
  <cp:lastPrinted>2017-03-21T16:35:07Z</cp:lastPrinted>
  <dcterms:created xsi:type="dcterms:W3CDTF">2017-03-21T16:24:19Z</dcterms:created>
  <dcterms:modified xsi:type="dcterms:W3CDTF">2017-03-21T16:35:14Z</dcterms:modified>
</cp:coreProperties>
</file>